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M\MIM Excel and Design Tools\GWDC\"/>
    </mc:Choice>
  </mc:AlternateContent>
  <xr:revisionPtr revIDLastSave="0" documentId="13_ncr:1_{19C07749-1E24-4D42-8E0F-6ABD6EA45425}" xr6:coauthVersionLast="47" xr6:coauthVersionMax="47" xr10:uidLastSave="{00000000-0000-0000-0000-000000000000}"/>
  <bookViews>
    <workbookView xWindow="73680" yWindow="5325" windowWidth="29040" windowHeight="15720" xr2:uid="{ED15C369-2614-447E-987D-18A6F6F4879E}"/>
  </bookViews>
  <sheets>
    <sheet name="Sheet1" sheetId="1" r:id="rId1"/>
    <sheet name="Li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C8" i="1" s="1"/>
  <c r="D22" i="2"/>
  <c r="D21" i="2"/>
  <c r="D24" i="2" l="1"/>
  <c r="C10" i="1" s="1"/>
  <c r="C14" i="1" s="1"/>
  <c r="C11" i="1" l="1"/>
  <c r="C12" i="1" s="1"/>
</calcChain>
</file>

<file path=xl/sharedStrings.xml><?xml version="1.0" encoding="utf-8"?>
<sst xmlns="http://schemas.openxmlformats.org/spreadsheetml/2006/main" count="36" uniqueCount="24">
  <si>
    <t>-</t>
  </si>
  <si>
    <t>Full</t>
  </si>
  <si>
    <t>Face Shell</t>
  </si>
  <si>
    <t>Grout Spacing:</t>
  </si>
  <si>
    <t>Nominal CMU Width:</t>
  </si>
  <si>
    <t>inches on center</t>
  </si>
  <si>
    <t>Spacing:</t>
  </si>
  <si>
    <t>Size:</t>
  </si>
  <si>
    <t>Grout Volume Estimation: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</si>
  <si>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per 100 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of wall</t>
    </r>
  </si>
  <si>
    <r>
      <t>yd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per 100 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of wall</t>
    </r>
  </si>
  <si>
    <t>Block Height:</t>
  </si>
  <si>
    <t>inches</t>
  </si>
  <si>
    <t>Block Length: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</si>
  <si>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</si>
  <si>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r>
      <t>yd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per 100 units</t>
    </r>
  </si>
  <si>
    <t>Block Face Area:</t>
  </si>
  <si>
    <t>Area of 100 Units:</t>
  </si>
  <si>
    <t>Numer of Blocks per Cubic Yard:</t>
  </si>
  <si>
    <t>units</t>
  </si>
  <si>
    <t>Notes:</t>
  </si>
  <si>
    <t>1. This tool was developed based on the estimated grout volumes provided in NCMA TEK 09-04A.</t>
  </si>
  <si>
    <t>2. The estimated volume includes an allowance for waste.</t>
  </si>
  <si>
    <t>3. Additional grout may be necessary for grouting horizontal courses of masonry, such as bond beams.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</si>
</sst>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2" borderId="1" xfId="1" applyAlignment="1">
      <alignment horizontal="center"/>
    </xf>
    <xf numFmtId="164" fontId="0" fillId="0" borderId="0" xfId="0" applyNumberFormat="1" applyAlignment="1">
      <alignment horizontal="center"/>
    </xf>
    <xf numFmtId="0" fontId="2" fillId="3" borderId="1" xfId="2" applyAlignment="1">
      <alignment horizontal="center"/>
    </xf>
    <xf numFmtId="2" fontId="2" fillId="3" borderId="1" xfId="2" applyNumberFormat="1" applyAlignment="1">
      <alignment horizontal="center"/>
    </xf>
    <xf numFmtId="1" fontId="2" fillId="3" borderId="1" xfId="2" applyNumberForma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5" fillId="0" borderId="0" xfId="0" applyFont="1"/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47F2B-BA17-4398-9565-A0F652D2A4CF}">
  <dimension ref="B2:D19"/>
  <sheetViews>
    <sheetView tabSelected="1" workbookViewId="0">
      <selection activeCell="E27" sqref="E27"/>
    </sheetView>
  </sheetViews>
  <sheetFormatPr defaultRowHeight="14.25" x14ac:dyDescent="0.45"/>
  <cols>
    <col min="2" max="2" width="26.73046875" customWidth="1"/>
    <col min="3" max="3" width="11.19921875" customWidth="1"/>
    <col min="4" max="4" width="14.59765625" bestFit="1" customWidth="1"/>
  </cols>
  <sheetData>
    <row r="2" spans="2:4" x14ac:dyDescent="0.45">
      <c r="B2" t="s">
        <v>4</v>
      </c>
      <c r="C2" s="2">
        <v>8</v>
      </c>
      <c r="D2" t="s">
        <v>5</v>
      </c>
    </row>
    <row r="3" spans="2:4" x14ac:dyDescent="0.45">
      <c r="B3" t="s">
        <v>3</v>
      </c>
      <c r="C3" s="2">
        <v>16</v>
      </c>
      <c r="D3" t="s">
        <v>12</v>
      </c>
    </row>
    <row r="4" spans="2:4" x14ac:dyDescent="0.45">
      <c r="B4" t="s">
        <v>11</v>
      </c>
      <c r="C4" s="2">
        <v>8</v>
      </c>
      <c r="D4" t="s">
        <v>12</v>
      </c>
    </row>
    <row r="5" spans="2:4" x14ac:dyDescent="0.45">
      <c r="B5" t="s">
        <v>13</v>
      </c>
      <c r="C5" s="2">
        <v>16</v>
      </c>
      <c r="D5" t="s">
        <v>12</v>
      </c>
    </row>
    <row r="7" spans="2:4" ht="15.75" x14ac:dyDescent="0.45">
      <c r="B7" t="s">
        <v>16</v>
      </c>
      <c r="C7" s="5">
        <f>(C4*C5)/144</f>
        <v>0.88888888888888884</v>
      </c>
      <c r="D7" t="s">
        <v>14</v>
      </c>
    </row>
    <row r="8" spans="2:4" ht="15.75" x14ac:dyDescent="0.45">
      <c r="B8" t="s">
        <v>17</v>
      </c>
      <c r="C8" s="5">
        <f>C7*100</f>
        <v>88.888888888888886</v>
      </c>
      <c r="D8" t="s">
        <v>14</v>
      </c>
    </row>
    <row r="10" spans="2:4" ht="15.75" x14ac:dyDescent="0.45">
      <c r="B10" s="7" t="s">
        <v>8</v>
      </c>
      <c r="C10" s="4">
        <f>List!D24</f>
        <v>18.100000000000001</v>
      </c>
      <c r="D10" t="s">
        <v>9</v>
      </c>
    </row>
    <row r="11" spans="2:4" ht="15.75" x14ac:dyDescent="0.45">
      <c r="B11" s="7"/>
      <c r="C11" s="5">
        <f>C10/(27)</f>
        <v>0.67037037037037039</v>
      </c>
      <c r="D11" t="s">
        <v>10</v>
      </c>
    </row>
    <row r="12" spans="2:4" ht="15.75" x14ac:dyDescent="0.45">
      <c r="B12" s="7"/>
      <c r="C12" s="5">
        <f>C11*(C8/100)</f>
        <v>0.59588477366255144</v>
      </c>
      <c r="D12" t="s">
        <v>15</v>
      </c>
    </row>
    <row r="14" spans="2:4" x14ac:dyDescent="0.45">
      <c r="B14" t="s">
        <v>18</v>
      </c>
      <c r="C14" s="6">
        <f>(27*100/C10)/((C4/12)*(C5/12))</f>
        <v>167.81767955801104</v>
      </c>
      <c r="D14" t="s">
        <v>19</v>
      </c>
    </row>
    <row r="16" spans="2:4" x14ac:dyDescent="0.45">
      <c r="B16" s="8" t="s">
        <v>20</v>
      </c>
    </row>
    <row r="17" spans="2:2" x14ac:dyDescent="0.45">
      <c r="B17" t="s">
        <v>21</v>
      </c>
    </row>
    <row r="18" spans="2:2" x14ac:dyDescent="0.45">
      <c r="B18" t="s">
        <v>22</v>
      </c>
    </row>
    <row r="19" spans="2:2" x14ac:dyDescent="0.45">
      <c r="B19" t="s">
        <v>23</v>
      </c>
    </row>
  </sheetData>
  <mergeCells count="1">
    <mergeCell ref="B10:B1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F5E941-F20C-4E3D-9AC1-D945F7227671}">
          <x14:formula1>
            <xm:f>List!$H$2:$H$6</xm:f>
          </x14:formula1>
          <xm:sqref>C2</xm:sqref>
        </x14:dataValidation>
        <x14:dataValidation type="list" allowBlank="1" showInputMessage="1" showErrorMessage="1" xr:uid="{22F15399-FCC3-4A96-99DF-5791DBF82B88}">
          <x14:formula1>
            <xm:f>List!$B$2:$B$17</xm:f>
          </x14:formula1>
          <xm:sqref>C3</xm:sqref>
        </x14:dataValidation>
        <x14:dataValidation type="list" allowBlank="1" showInputMessage="1" showErrorMessage="1" xr:uid="{BAD05E49-18E3-4F78-8CE9-194C71CFB708}">
          <x14:formula1>
            <xm:f>List!$H$12:$H$14</xm:f>
          </x14:formula1>
          <xm:sqref>C4</xm:sqref>
        </x14:dataValidation>
        <x14:dataValidation type="list" allowBlank="1" showInputMessage="1" showErrorMessage="1" xr:uid="{CB33B2A3-AB1A-46DD-9A9D-958B2D26B4F3}">
          <x14:formula1>
            <xm:f>List!$H$17:$H$19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CE0F6-53EA-4267-ACB9-9FBBFD66DBD3}">
  <dimension ref="B2:U24"/>
  <sheetViews>
    <sheetView workbookViewId="0">
      <selection activeCell="H20" sqref="H20"/>
    </sheetView>
  </sheetViews>
  <sheetFormatPr defaultRowHeight="14.25" x14ac:dyDescent="0.45"/>
  <cols>
    <col min="12" max="21" width="9.06640625" style="1"/>
  </cols>
  <sheetData>
    <row r="2" spans="2:16" x14ac:dyDescent="0.45">
      <c r="B2" s="1" t="s">
        <v>0</v>
      </c>
      <c r="E2" s="1" t="s">
        <v>0</v>
      </c>
      <c r="H2" s="1" t="s">
        <v>0</v>
      </c>
      <c r="M2" s="1">
        <v>6</v>
      </c>
      <c r="N2" s="1">
        <v>8</v>
      </c>
      <c r="O2" s="1">
        <v>10</v>
      </c>
      <c r="P2" s="1">
        <v>12</v>
      </c>
    </row>
    <row r="3" spans="2:16" x14ac:dyDescent="0.45">
      <c r="B3" s="1">
        <v>8</v>
      </c>
      <c r="E3" s="1" t="s">
        <v>1</v>
      </c>
      <c r="H3" s="1">
        <v>6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</row>
    <row r="4" spans="2:16" x14ac:dyDescent="0.45">
      <c r="B4" s="1">
        <v>16</v>
      </c>
      <c r="E4" s="1" t="s">
        <v>2</v>
      </c>
      <c r="H4" s="1">
        <v>8</v>
      </c>
      <c r="L4" s="1">
        <v>8</v>
      </c>
      <c r="M4" s="3">
        <v>25.6</v>
      </c>
      <c r="N4" s="3">
        <v>36.1</v>
      </c>
      <c r="O4" s="3">
        <v>47</v>
      </c>
      <c r="P4" s="3">
        <v>58.9</v>
      </c>
    </row>
    <row r="5" spans="2:16" x14ac:dyDescent="0.45">
      <c r="B5" s="1">
        <v>24</v>
      </c>
      <c r="E5" s="1"/>
      <c r="H5" s="1">
        <v>10</v>
      </c>
      <c r="L5" s="1">
        <v>16</v>
      </c>
      <c r="M5" s="3">
        <v>12.8</v>
      </c>
      <c r="N5" s="3">
        <v>18.100000000000001</v>
      </c>
      <c r="O5" s="3">
        <v>23.5</v>
      </c>
      <c r="P5" s="3">
        <v>29.5</v>
      </c>
    </row>
    <row r="6" spans="2:16" x14ac:dyDescent="0.45">
      <c r="B6" s="1">
        <v>32</v>
      </c>
      <c r="H6" s="1">
        <v>12</v>
      </c>
      <c r="L6" s="1">
        <v>24</v>
      </c>
      <c r="M6" s="3">
        <v>8.6</v>
      </c>
      <c r="N6" s="3">
        <v>12.1</v>
      </c>
      <c r="O6" s="3">
        <v>15.7</v>
      </c>
      <c r="P6" s="3">
        <v>19.7</v>
      </c>
    </row>
    <row r="7" spans="2:16" x14ac:dyDescent="0.45">
      <c r="B7" s="1">
        <v>40</v>
      </c>
      <c r="L7" s="1">
        <v>32</v>
      </c>
      <c r="M7" s="3">
        <v>6.4</v>
      </c>
      <c r="N7" s="3">
        <v>9.1</v>
      </c>
      <c r="O7" s="3">
        <v>11.8</v>
      </c>
      <c r="P7" s="3">
        <v>14.8</v>
      </c>
    </row>
    <row r="8" spans="2:16" x14ac:dyDescent="0.45">
      <c r="B8" s="1">
        <v>48</v>
      </c>
      <c r="L8" s="1">
        <v>40</v>
      </c>
      <c r="M8" s="3">
        <v>5.2</v>
      </c>
      <c r="N8" s="3">
        <v>7.3</v>
      </c>
      <c r="O8" s="3">
        <v>9.4</v>
      </c>
      <c r="P8" s="3">
        <v>11.8</v>
      </c>
    </row>
    <row r="9" spans="2:16" x14ac:dyDescent="0.45">
      <c r="B9" s="1">
        <v>56</v>
      </c>
      <c r="L9" s="1">
        <v>48</v>
      </c>
      <c r="M9" s="3">
        <v>4.3</v>
      </c>
      <c r="N9" s="3">
        <v>6.1</v>
      </c>
      <c r="O9" s="3">
        <v>7.9</v>
      </c>
      <c r="P9" s="3">
        <v>9.9</v>
      </c>
    </row>
    <row r="10" spans="2:16" x14ac:dyDescent="0.45">
      <c r="B10" s="1">
        <v>64</v>
      </c>
      <c r="L10" s="1">
        <v>56</v>
      </c>
      <c r="M10" s="3">
        <v>3.7</v>
      </c>
      <c r="N10" s="3">
        <v>5.2</v>
      </c>
      <c r="O10" s="3">
        <v>6.8</v>
      </c>
      <c r="P10" s="3">
        <v>8.5</v>
      </c>
    </row>
    <row r="11" spans="2:16" x14ac:dyDescent="0.45">
      <c r="B11" s="1">
        <v>72</v>
      </c>
      <c r="L11" s="1">
        <v>64</v>
      </c>
      <c r="M11" s="3">
        <v>3.2</v>
      </c>
      <c r="N11" s="3">
        <v>4.5999999999999996</v>
      </c>
      <c r="O11" s="3">
        <v>5.9</v>
      </c>
      <c r="P11" s="3">
        <v>7.4</v>
      </c>
    </row>
    <row r="12" spans="2:16" x14ac:dyDescent="0.45">
      <c r="B12" s="1">
        <v>80</v>
      </c>
      <c r="H12" t="s">
        <v>0</v>
      </c>
      <c r="L12" s="1">
        <v>72</v>
      </c>
      <c r="M12" s="3">
        <v>2.9</v>
      </c>
      <c r="N12" s="3">
        <v>4.0999999999999996</v>
      </c>
      <c r="O12" s="3">
        <v>5.3</v>
      </c>
      <c r="P12" s="3">
        <v>6.6</v>
      </c>
    </row>
    <row r="13" spans="2:16" x14ac:dyDescent="0.45">
      <c r="B13" s="1">
        <v>88</v>
      </c>
      <c r="H13">
        <v>4</v>
      </c>
      <c r="L13" s="1">
        <v>80</v>
      </c>
      <c r="M13" s="3">
        <v>2.6</v>
      </c>
      <c r="N13" s="3">
        <v>3.7</v>
      </c>
      <c r="O13" s="3">
        <v>4.7</v>
      </c>
      <c r="P13" s="3">
        <v>5.9</v>
      </c>
    </row>
    <row r="14" spans="2:16" x14ac:dyDescent="0.45">
      <c r="B14" s="1">
        <v>96</v>
      </c>
      <c r="H14">
        <v>8</v>
      </c>
      <c r="L14" s="1">
        <v>88</v>
      </c>
      <c r="M14" s="3">
        <v>2.4</v>
      </c>
      <c r="N14" s="3">
        <v>3.3</v>
      </c>
      <c r="O14" s="3">
        <v>4.3</v>
      </c>
      <c r="P14" s="3">
        <v>5.4</v>
      </c>
    </row>
    <row r="15" spans="2:16" x14ac:dyDescent="0.45">
      <c r="B15" s="1">
        <v>104</v>
      </c>
      <c r="L15" s="1">
        <v>96</v>
      </c>
      <c r="M15" s="3">
        <v>2.2000000000000002</v>
      </c>
      <c r="N15" s="3">
        <v>3.1</v>
      </c>
      <c r="O15" s="3">
        <v>4</v>
      </c>
      <c r="P15" s="3">
        <v>5</v>
      </c>
    </row>
    <row r="16" spans="2:16" x14ac:dyDescent="0.45">
      <c r="B16" s="1">
        <v>112</v>
      </c>
      <c r="L16" s="1">
        <v>104</v>
      </c>
      <c r="M16" s="3">
        <v>2</v>
      </c>
      <c r="N16" s="3">
        <v>2.8</v>
      </c>
      <c r="O16" s="3">
        <v>3.7</v>
      </c>
      <c r="P16" s="3">
        <v>4.5999999999999996</v>
      </c>
    </row>
    <row r="17" spans="2:16" x14ac:dyDescent="0.45">
      <c r="B17" s="1">
        <v>120</v>
      </c>
      <c r="H17" t="s">
        <v>0</v>
      </c>
      <c r="L17" s="1">
        <v>112</v>
      </c>
      <c r="M17" s="3">
        <v>1.9</v>
      </c>
      <c r="N17" s="3">
        <v>2.6</v>
      </c>
      <c r="O17" s="3">
        <v>3.4</v>
      </c>
      <c r="P17" s="3">
        <v>4.3</v>
      </c>
    </row>
    <row r="18" spans="2:16" x14ac:dyDescent="0.45">
      <c r="H18">
        <v>8</v>
      </c>
      <c r="L18" s="1">
        <v>120</v>
      </c>
      <c r="M18" s="3">
        <v>1.8</v>
      </c>
      <c r="N18" s="3">
        <v>2.5</v>
      </c>
      <c r="O18" s="3">
        <v>3.2</v>
      </c>
      <c r="P18" s="3">
        <v>4</v>
      </c>
    </row>
    <row r="19" spans="2:16" x14ac:dyDescent="0.45">
      <c r="H19">
        <v>16</v>
      </c>
    </row>
    <row r="21" spans="2:16" x14ac:dyDescent="0.45">
      <c r="C21" t="s">
        <v>7</v>
      </c>
      <c r="D21" s="1">
        <f>Sheet1!C2</f>
        <v>8</v>
      </c>
    </row>
    <row r="22" spans="2:16" x14ac:dyDescent="0.45">
      <c r="C22" t="s">
        <v>6</v>
      </c>
      <c r="D22" s="1">
        <f>Sheet1!C3</f>
        <v>16</v>
      </c>
    </row>
    <row r="24" spans="2:16" x14ac:dyDescent="0.45">
      <c r="D24" s="1">
        <f>VLOOKUP(D22,L4:P18,MATCH(D21,L2:P2,0),FALSE)</f>
        <v>18.100000000000001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Ledent</dc:creator>
  <cp:lastModifiedBy>Philippe Ledent</cp:lastModifiedBy>
  <dcterms:created xsi:type="dcterms:W3CDTF">2022-02-21T16:04:53Z</dcterms:created>
  <dcterms:modified xsi:type="dcterms:W3CDTF">2022-08-17T15:48:50Z</dcterms:modified>
</cp:coreProperties>
</file>