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amandab\Documents\MIM\Calculators\"/>
    </mc:Choice>
  </mc:AlternateContent>
  <xr:revisionPtr revIDLastSave="0" documentId="8_{A99A7B74-F3B0-4F0F-AB33-220A9C0EC64F}" xr6:coauthVersionLast="46" xr6:coauthVersionMax="46" xr10:uidLastSave="{00000000-0000-0000-0000-000000000000}"/>
  <bookViews>
    <workbookView xWindow="-28920" yWindow="-120" windowWidth="29040" windowHeight="15840" xr2:uid="{00000000-000D-0000-FFFF-FFFF00000000}"/>
  </bookViews>
  <sheets>
    <sheet name="Lap Splice" sheetId="1" r:id="rId1"/>
    <sheet name="Sheet2" sheetId="2" r:id="rId2"/>
  </sheets>
  <definedNames>
    <definedName name="bar">Sheet2!$B$4:$B$12</definedName>
    <definedName name="block">Sheet2!$H$4:$H$9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17" i="1" l="1"/>
  <c r="C6" i="1"/>
  <c r="C13" i="1" l="1"/>
  <c r="C8" i="1" l="1"/>
  <c r="C11" i="1"/>
  <c r="C9" i="1" l="1"/>
  <c r="C14" i="1" s="1"/>
  <c r="C16" i="1" s="1"/>
</calcChain>
</file>

<file path=xl/sharedStrings.xml><?xml version="1.0" encoding="utf-8"?>
<sst xmlns="http://schemas.openxmlformats.org/spreadsheetml/2006/main" count="33" uniqueCount="26">
  <si>
    <t>Bar Size Designation</t>
  </si>
  <si>
    <r>
      <t>Area (in</t>
    </r>
    <r>
      <rPr>
        <vertAlign val="superscript"/>
        <sz val="10"/>
        <color theme="1"/>
        <rFont val="Arial"/>
        <family val="2"/>
      </rPr>
      <t>2</t>
    </r>
    <r>
      <rPr>
        <sz val="10"/>
        <color theme="1"/>
        <rFont val="Arial"/>
        <family val="2"/>
      </rPr>
      <t>)</t>
    </r>
  </si>
  <si>
    <t>Weight (lb/ft)</t>
  </si>
  <si>
    <t>Diameter (in)</t>
  </si>
  <si>
    <r>
      <t>d</t>
    </r>
    <r>
      <rPr>
        <vertAlign val="subscript"/>
        <sz val="10"/>
        <color theme="1"/>
        <rFont val="Arial"/>
        <family val="2"/>
      </rPr>
      <t>b</t>
    </r>
    <r>
      <rPr>
        <sz val="10"/>
        <color theme="1"/>
        <rFont val="Arial"/>
        <family val="2"/>
      </rPr>
      <t xml:space="preserve"> = </t>
    </r>
  </si>
  <si>
    <t>in.</t>
  </si>
  <si>
    <t>Nominal Block Thickness =</t>
  </si>
  <si>
    <t>Specified Bar Depth from Face =</t>
  </si>
  <si>
    <t>Bar Number =</t>
  </si>
  <si>
    <t>in. (if not centered, specify depth)</t>
  </si>
  <si>
    <t>Specified Masonry Bar Cover =</t>
  </si>
  <si>
    <t>Use Cover =</t>
  </si>
  <si>
    <t>Clear Space between Adjacent Laps =</t>
  </si>
  <si>
    <t>in. (Note on plans to stagger splices if close together)</t>
  </si>
  <si>
    <r>
      <t>9d</t>
    </r>
    <r>
      <rPr>
        <vertAlign val="subscript"/>
        <sz val="10"/>
        <color theme="1"/>
        <rFont val="Arial"/>
        <family val="2"/>
      </rPr>
      <t>b</t>
    </r>
    <r>
      <rPr>
        <sz val="10"/>
        <color theme="1"/>
        <rFont val="Arial"/>
        <family val="2"/>
      </rPr>
      <t xml:space="preserve"> =</t>
    </r>
  </si>
  <si>
    <r>
      <t>F</t>
    </r>
    <r>
      <rPr>
        <vertAlign val="subscript"/>
        <sz val="10"/>
        <color theme="1"/>
        <rFont val="Arial"/>
        <family val="2"/>
      </rPr>
      <t>y</t>
    </r>
    <r>
      <rPr>
        <sz val="10"/>
        <color theme="1"/>
        <rFont val="Arial"/>
        <family val="2"/>
      </rPr>
      <t xml:space="preserve"> =</t>
    </r>
  </si>
  <si>
    <t>psi</t>
  </si>
  <si>
    <t>Gamma =</t>
  </si>
  <si>
    <t>1.0 for #3-#5, 1.3 for #6 and #7, 1.5 for #8 through #11</t>
  </si>
  <si>
    <t>K =</t>
  </si>
  <si>
    <r>
      <t>f'</t>
    </r>
    <r>
      <rPr>
        <vertAlign val="subscript"/>
        <sz val="10"/>
        <color theme="1"/>
        <rFont val="Arial"/>
        <family val="2"/>
      </rPr>
      <t>m</t>
    </r>
    <r>
      <rPr>
        <sz val="10"/>
        <color theme="1"/>
        <rFont val="Arial"/>
        <family val="2"/>
      </rPr>
      <t xml:space="preserve"> =</t>
    </r>
  </si>
  <si>
    <r>
      <t>l</t>
    </r>
    <r>
      <rPr>
        <b/>
        <vertAlign val="subscript"/>
        <sz val="10"/>
        <color theme="1"/>
        <rFont val="Arial"/>
        <family val="2"/>
      </rPr>
      <t>d</t>
    </r>
    <r>
      <rPr>
        <b/>
        <sz val="10"/>
        <color theme="1"/>
        <rFont val="Arial"/>
        <family val="2"/>
      </rPr>
      <t xml:space="preserve"> =</t>
    </r>
  </si>
  <si>
    <t>2011 and 2013 TMS 402 Equation 8-12/9-16 (Required Development Length)</t>
  </si>
  <si>
    <t>Centered Masonry Bar Depth =</t>
  </si>
  <si>
    <r>
      <t>l</t>
    </r>
    <r>
      <rPr>
        <b/>
        <vertAlign val="subscript"/>
        <sz val="10"/>
        <color theme="1"/>
        <rFont val="Arial"/>
        <family val="2"/>
      </rPr>
      <t>d</t>
    </r>
    <r>
      <rPr>
        <b/>
        <sz val="10"/>
        <color theme="1"/>
        <rFont val="Arial"/>
        <family val="2"/>
      </rPr>
      <t xml:space="preserve"> (Standard Practice/Wall Bracing) =</t>
    </r>
  </si>
  <si>
    <t>The decision to utilize this information is not within the purview of the MIM, and persons making use of this information do so at their own risk.  MIM makes no representation or warranties, expressed or implied, with respect to the accuracy or suitability of this information.  MIM and its members disclaim liability for damages of any kind, including any special, indirect, incidental, or consequential damages, which may result from the use of this information.  This information is not to be interpreted as indicating compliance with, or waiver of, any provision of any applicable building code, ordinance, standard or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</si>
</sst>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9" x14ac:knownFonts="1">
    <font>
      <sz val="10"/>
      <color theme="1"/>
      <name val="Arial"/>
      <family val="2"/>
    </font>
    <font>
      <sz val="10"/>
      <color rgb="FF3F3F76"/>
      <name val="Arial"/>
      <family val="2"/>
    </font>
    <font>
      <b/>
      <sz val="10"/>
      <color rgb="FF3F3F3F"/>
      <name val="Arial"/>
      <family val="2"/>
    </font>
    <font>
      <b/>
      <sz val="10"/>
      <color theme="1"/>
      <name val="Arial"/>
      <family val="2"/>
    </font>
    <font>
      <vertAlign val="superscript"/>
      <sz val="10"/>
      <color theme="1"/>
      <name val="Arial"/>
      <family val="2"/>
    </font>
    <font>
      <vertAlign val="subscript"/>
      <sz val="10"/>
      <color theme="1"/>
      <name val="Arial"/>
      <family val="2"/>
    </font>
    <font>
      <b/>
      <vertAlign val="subscript"/>
      <sz val="10"/>
      <color theme="1"/>
      <name val="Arial"/>
      <family val="2"/>
    </font>
    <font>
      <b/>
      <sz val="8"/>
      <color theme="1"/>
      <name val="Arial"/>
      <family val="2"/>
    </font>
    <font>
      <i/>
      <sz val="8"/>
      <color theme="1"/>
      <name val="Arial"/>
      <family val="2"/>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1" fillId="2" borderId="1" applyNumberFormat="0" applyAlignment="0" applyProtection="0"/>
    <xf numFmtId="0" fontId="2" fillId="3" borderId="2" applyNumberFormat="0" applyAlignment="0" applyProtection="0"/>
  </cellStyleXfs>
  <cellXfs count="17">
    <xf numFmtId="0" fontId="0" fillId="0" borderId="0" xfId="0"/>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1" fillId="2" borderId="0" xfId="1" applyBorder="1" applyAlignment="1">
      <alignment horizontal="center"/>
    </xf>
    <xf numFmtId="0" fontId="0" fillId="0" borderId="0" xfId="0" applyAlignment="1">
      <alignment horizontal="right"/>
    </xf>
    <xf numFmtId="0" fontId="3" fillId="0" borderId="0" xfId="0" applyFont="1" applyAlignment="1">
      <alignment horizontal="right"/>
    </xf>
    <xf numFmtId="165" fontId="0" fillId="0" borderId="0" xfId="0" applyNumberFormat="1" applyAlignment="1">
      <alignment horizontal="center"/>
    </xf>
    <xf numFmtId="166" fontId="0" fillId="0" borderId="0" xfId="0" applyNumberFormat="1" applyAlignment="1">
      <alignment horizontal="center"/>
    </xf>
    <xf numFmtId="0" fontId="3" fillId="0" borderId="0" xfId="0" applyFont="1"/>
    <xf numFmtId="2" fontId="2" fillId="3" borderId="2" xfId="2" applyNumberFormat="1" applyAlignment="1">
      <alignment horizontal="center"/>
    </xf>
    <xf numFmtId="0" fontId="7" fillId="0" borderId="0" xfId="0" applyFont="1" applyAlignment="1">
      <alignment horizontal="left" wrapText="1"/>
    </xf>
    <xf numFmtId="0" fontId="3" fillId="0" borderId="0" xfId="0" applyFont="1" applyAlignment="1">
      <alignment horizontal="center"/>
    </xf>
    <xf numFmtId="0" fontId="8"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cellXfs>
  <cellStyles count="3">
    <cellStyle name="Input" xfId="1" builtinId="20"/>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83344</xdr:rowOff>
    </xdr:from>
    <xdr:to>
      <xdr:col>1</xdr:col>
      <xdr:colOff>770304</xdr:colOff>
      <xdr:row>0</xdr:row>
      <xdr:rowOff>547688</xdr:rowOff>
    </xdr:to>
    <xdr:pic>
      <xdr:nvPicPr>
        <xdr:cNvPr id="3" name="Picture 2">
          <a:extLst>
            <a:ext uri="{FF2B5EF4-FFF2-40B4-BE49-F238E27FC236}">
              <a16:creationId xmlns:a16="http://schemas.microsoft.com/office/drawing/2014/main" id="{7FBA747A-BC12-4375-BA29-1868F8C98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3344"/>
          <a:ext cx="1377523" cy="464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tabSelected="1" zoomScale="160" zoomScaleNormal="160" workbookViewId="0">
      <selection activeCell="B1" sqref="B1"/>
    </sheetView>
  </sheetViews>
  <sheetFormatPr defaultRowHeight="12.75" x14ac:dyDescent="0.35"/>
  <cols>
    <col min="2" max="2" width="33.3984375" style="5" bestFit="1" customWidth="1"/>
    <col min="3" max="3" width="9.1328125" style="1"/>
    <col min="4" max="4" width="46.73046875" bestFit="1" customWidth="1"/>
  </cols>
  <sheetData>
    <row r="1" spans="2:4" ht="49.5" customHeight="1" x14ac:dyDescent="0.35"/>
    <row r="2" spans="2:4" ht="13.15" x14ac:dyDescent="0.4">
      <c r="B2" s="12" t="s">
        <v>22</v>
      </c>
      <c r="C2" s="12"/>
      <c r="D2" s="12"/>
    </row>
    <row r="3" spans="2:4" x14ac:dyDescent="0.35">
      <c r="B3" s="5" t="s">
        <v>8</v>
      </c>
      <c r="C3" s="4">
        <v>5</v>
      </c>
    </row>
    <row r="4" spans="2:4" ht="15" x14ac:dyDescent="0.5">
      <c r="B4" s="5" t="s">
        <v>4</v>
      </c>
      <c r="C4" s="1">
        <f>VLOOKUP(C3,Sheet2!$B$4:$E$12,4,FALSE)</f>
        <v>0.625</v>
      </c>
      <c r="D4" t="s">
        <v>5</v>
      </c>
    </row>
    <row r="5" spans="2:4" x14ac:dyDescent="0.35">
      <c r="B5" s="5" t="s">
        <v>6</v>
      </c>
      <c r="C5" s="4">
        <v>8</v>
      </c>
      <c r="D5" t="s">
        <v>5</v>
      </c>
    </row>
    <row r="6" spans="2:4" x14ac:dyDescent="0.35">
      <c r="B6" s="5" t="s">
        <v>23</v>
      </c>
      <c r="C6" s="8">
        <f>((C5-0.375)/2)</f>
        <v>3.8125</v>
      </c>
      <c r="D6" t="s">
        <v>5</v>
      </c>
    </row>
    <row r="7" spans="2:4" x14ac:dyDescent="0.35">
      <c r="B7" s="5" t="s">
        <v>7</v>
      </c>
      <c r="C7" s="4">
        <v>3.8125</v>
      </c>
      <c r="D7" t="s">
        <v>9</v>
      </c>
    </row>
    <row r="8" spans="2:4" x14ac:dyDescent="0.35">
      <c r="B8" s="5" t="s">
        <v>10</v>
      </c>
      <c r="C8" s="1">
        <f>C7-(C4/2)</f>
        <v>3.5</v>
      </c>
    </row>
    <row r="9" spans="2:4" x14ac:dyDescent="0.35">
      <c r="B9" s="5" t="s">
        <v>11</v>
      </c>
      <c r="C9" s="1">
        <f>MIN(C8,C6)</f>
        <v>3.5</v>
      </c>
    </row>
    <row r="10" spans="2:4" x14ac:dyDescent="0.35">
      <c r="B10" s="5" t="s">
        <v>12</v>
      </c>
      <c r="C10" s="4">
        <v>48</v>
      </c>
      <c r="D10" t="s">
        <v>13</v>
      </c>
    </row>
    <row r="11" spans="2:4" ht="15" x14ac:dyDescent="0.5">
      <c r="B11" s="5" t="s">
        <v>14</v>
      </c>
      <c r="C11" s="1">
        <f>9*C4</f>
        <v>5.625</v>
      </c>
      <c r="D11" t="s">
        <v>5</v>
      </c>
    </row>
    <row r="12" spans="2:4" ht="15" x14ac:dyDescent="0.5">
      <c r="B12" s="5" t="s">
        <v>15</v>
      </c>
      <c r="C12" s="4">
        <v>60000</v>
      </c>
      <c r="D12" t="s">
        <v>16</v>
      </c>
    </row>
    <row r="13" spans="2:4" x14ac:dyDescent="0.35">
      <c r="B13" s="5" t="s">
        <v>17</v>
      </c>
      <c r="C13" s="7">
        <f>IF(C3&lt;6,1,IF(C3&lt;8,1.3,1.5))</f>
        <v>1</v>
      </c>
      <c r="D13" t="s">
        <v>18</v>
      </c>
    </row>
    <row r="14" spans="2:4" x14ac:dyDescent="0.35">
      <c r="B14" s="5" t="s">
        <v>19</v>
      </c>
      <c r="C14" s="1">
        <f>MIN(C9,C10,C11)</f>
        <v>3.5</v>
      </c>
      <c r="D14" t="s">
        <v>5</v>
      </c>
    </row>
    <row r="15" spans="2:4" ht="15" x14ac:dyDescent="0.5">
      <c r="B15" s="5" t="s">
        <v>20</v>
      </c>
      <c r="C15" s="4">
        <v>2880</v>
      </c>
      <c r="D15" t="s">
        <v>16</v>
      </c>
    </row>
    <row r="16" spans="2:4" ht="14.65" x14ac:dyDescent="0.5">
      <c r="B16" s="6" t="s">
        <v>21</v>
      </c>
      <c r="C16" s="10">
        <f>MAX((0.13*(C4^2)*C12*C13)/(C14*(SQRT(C15))),12)</f>
        <v>16.221475283201599</v>
      </c>
      <c r="D16" s="9" t="s">
        <v>5</v>
      </c>
    </row>
    <row r="17" spans="2:4" ht="14.65" x14ac:dyDescent="0.5">
      <c r="B17" s="6" t="s">
        <v>24</v>
      </c>
      <c r="C17" s="10">
        <f>48*C4</f>
        <v>30</v>
      </c>
      <c r="D17" s="9" t="s">
        <v>5</v>
      </c>
    </row>
    <row r="18" spans="2:4" ht="13.15" x14ac:dyDescent="0.4">
      <c r="B18" s="6"/>
      <c r="C18" s="6"/>
      <c r="D18" s="9"/>
    </row>
    <row r="19" spans="2:4" ht="62.25" customHeight="1" x14ac:dyDescent="0.35">
      <c r="B19" s="13" t="s">
        <v>25</v>
      </c>
      <c r="C19" s="13"/>
      <c r="D19" s="13"/>
    </row>
    <row r="20" spans="2:4" x14ac:dyDescent="0.35">
      <c r="B20" s="11"/>
      <c r="C20" s="11"/>
      <c r="D20" s="11"/>
    </row>
  </sheetData>
  <mergeCells count="2">
    <mergeCell ref="B2:D2"/>
    <mergeCell ref="B19:D19"/>
  </mergeCells>
  <dataValidations count="2">
    <dataValidation type="list" allowBlank="1" showInputMessage="1" showErrorMessage="1" sqref="C3" xr:uid="{00000000-0002-0000-0000-000000000000}">
      <formula1>bar</formula1>
    </dataValidation>
    <dataValidation type="list" allowBlank="1" showInputMessage="1" showErrorMessage="1" sqref="C5" xr:uid="{00000000-0002-0000-0000-000001000000}">
      <formula1>block</formula1>
    </dataValidation>
  </dataValidations>
  <pageMargins left="0.7" right="0.7" top="0.75" bottom="0.75" header="0.3" footer="0.3"/>
  <pageSetup paperSize="256"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2"/>
  <sheetViews>
    <sheetView workbookViewId="0">
      <selection activeCell="D20" sqref="D20"/>
    </sheetView>
  </sheetViews>
  <sheetFormatPr defaultRowHeight="12.75" x14ac:dyDescent="0.35"/>
  <cols>
    <col min="2" max="2" width="10.86328125" customWidth="1"/>
    <col min="4" max="5" width="11.59765625" bestFit="1" customWidth="1"/>
  </cols>
  <sheetData>
    <row r="2" spans="2:8" ht="14.25" customHeight="1" x14ac:dyDescent="0.35">
      <c r="B2" s="14" t="s">
        <v>0</v>
      </c>
      <c r="C2" s="15" t="s">
        <v>1</v>
      </c>
      <c r="D2" s="15" t="s">
        <v>2</v>
      </c>
      <c r="E2" s="16" t="s">
        <v>3</v>
      </c>
    </row>
    <row r="3" spans="2:8" x14ac:dyDescent="0.35">
      <c r="B3" s="14"/>
      <c r="C3" s="15"/>
      <c r="D3" s="15"/>
      <c r="E3" s="16"/>
    </row>
    <row r="4" spans="2:8" x14ac:dyDescent="0.35">
      <c r="B4" s="1">
        <v>3</v>
      </c>
      <c r="C4" s="2">
        <v>0.11</v>
      </c>
      <c r="D4" s="3">
        <v>0.376</v>
      </c>
      <c r="E4" s="3">
        <v>0.375</v>
      </c>
      <c r="H4">
        <v>6</v>
      </c>
    </row>
    <row r="5" spans="2:8" x14ac:dyDescent="0.35">
      <c r="B5" s="1">
        <v>4</v>
      </c>
      <c r="C5" s="2">
        <v>0.2</v>
      </c>
      <c r="D5" s="3">
        <v>0.66800000000000004</v>
      </c>
      <c r="E5" s="3">
        <v>0.5</v>
      </c>
      <c r="H5">
        <v>8</v>
      </c>
    </row>
    <row r="6" spans="2:8" x14ac:dyDescent="0.35">
      <c r="B6" s="1">
        <v>5</v>
      </c>
      <c r="C6" s="2">
        <v>0.31</v>
      </c>
      <c r="D6" s="3">
        <v>1.0429999999999999</v>
      </c>
      <c r="E6" s="3">
        <v>0.625</v>
      </c>
      <c r="H6">
        <v>10</v>
      </c>
    </row>
    <row r="7" spans="2:8" x14ac:dyDescent="0.35">
      <c r="B7" s="1">
        <v>6</v>
      </c>
      <c r="C7" s="2">
        <v>0.44</v>
      </c>
      <c r="D7" s="3">
        <v>1.502</v>
      </c>
      <c r="E7" s="3">
        <v>0.75</v>
      </c>
      <c r="H7">
        <v>12</v>
      </c>
    </row>
    <row r="8" spans="2:8" x14ac:dyDescent="0.35">
      <c r="B8" s="1">
        <v>7</v>
      </c>
      <c r="C8" s="2">
        <v>0.6</v>
      </c>
      <c r="D8" s="3">
        <v>2.044</v>
      </c>
      <c r="E8" s="3">
        <v>0.875</v>
      </c>
      <c r="H8">
        <v>14</v>
      </c>
    </row>
    <row r="9" spans="2:8" x14ac:dyDescent="0.35">
      <c r="B9" s="1">
        <v>8</v>
      </c>
      <c r="C9" s="2">
        <v>0.79</v>
      </c>
      <c r="D9" s="3">
        <v>2.67</v>
      </c>
      <c r="E9" s="3">
        <v>1</v>
      </c>
      <c r="H9">
        <v>16</v>
      </c>
    </row>
    <row r="10" spans="2:8" x14ac:dyDescent="0.35">
      <c r="B10" s="1">
        <v>9</v>
      </c>
      <c r="C10" s="2">
        <v>1</v>
      </c>
      <c r="D10" s="3">
        <v>3.4</v>
      </c>
      <c r="E10" s="3">
        <v>1.1279999999999999</v>
      </c>
    </row>
    <row r="11" spans="2:8" x14ac:dyDescent="0.35">
      <c r="B11" s="1">
        <v>10</v>
      </c>
      <c r="C11" s="2">
        <v>1.27</v>
      </c>
      <c r="D11" s="3">
        <v>4.3029999999999999</v>
      </c>
      <c r="E11" s="3">
        <v>1.27</v>
      </c>
    </row>
    <row r="12" spans="2:8" x14ac:dyDescent="0.35">
      <c r="B12" s="1">
        <v>11</v>
      </c>
      <c r="C12" s="2">
        <v>1.56</v>
      </c>
      <c r="D12" s="3">
        <v>5.3129999999999997</v>
      </c>
      <c r="E12" s="3">
        <v>1.41</v>
      </c>
    </row>
  </sheetData>
  <mergeCells count="4">
    <mergeCell ref="B2:B3"/>
    <mergeCell ref="C2:C3"/>
    <mergeCell ref="D2:D3"/>
    <mergeCell ref="E2: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Lap Splice</vt:lpstr>
      <vt:lpstr>Sheet2</vt:lpstr>
      <vt:lpstr>bar</vt:lpstr>
      <vt:lpstr>block</vt:lpstr>
    </vt:vector>
  </TitlesOfParts>
  <Company>Bergmann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pledent</dc:creator>
  <cp:lastModifiedBy>Amanda Bedian</cp:lastModifiedBy>
  <dcterms:created xsi:type="dcterms:W3CDTF">2016-11-22T14:38:45Z</dcterms:created>
  <dcterms:modified xsi:type="dcterms:W3CDTF">2021-02-09T20:51:12Z</dcterms:modified>
</cp:coreProperties>
</file>